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2" windowWidth="8460" windowHeight="6792"/>
  </bookViews>
  <sheets>
    <sheet name="январь-февраль" sheetId="7" r:id="rId1"/>
  </sheets>
  <calcPr calcId="125725"/>
</workbook>
</file>

<file path=xl/calcChain.xml><?xml version="1.0" encoding="utf-8"?>
<calcChain xmlns="http://schemas.openxmlformats.org/spreadsheetml/2006/main">
  <c r="C5" i="7"/>
  <c r="F26" l="1"/>
  <c r="F20"/>
  <c r="F17"/>
  <c r="F35" l="1"/>
  <c r="F22"/>
  <c r="F24" l="1"/>
  <c r="F25"/>
  <c r="E29"/>
  <c r="D40" l="1"/>
  <c r="D19"/>
  <c r="D18"/>
  <c r="D4"/>
  <c r="F43"/>
  <c r="F8"/>
  <c r="F32"/>
  <c r="E5"/>
  <c r="E6"/>
  <c r="E7"/>
  <c r="E8"/>
  <c r="E9"/>
  <c r="E10"/>
  <c r="E11"/>
  <c r="E12"/>
  <c r="E13"/>
  <c r="E14"/>
  <c r="E15"/>
  <c r="E16"/>
  <c r="E17"/>
  <c r="E20"/>
  <c r="E21"/>
  <c r="E22"/>
  <c r="E23"/>
  <c r="E24"/>
  <c r="E25"/>
  <c r="E26"/>
  <c r="E27"/>
  <c r="E28"/>
  <c r="E30"/>
  <c r="E31"/>
  <c r="E32"/>
  <c r="E33"/>
  <c r="E34"/>
  <c r="E35"/>
  <c r="E36"/>
  <c r="E37"/>
  <c r="E38"/>
  <c r="E41"/>
  <c r="E42"/>
  <c r="E43"/>
  <c r="E44"/>
  <c r="D39" l="1"/>
  <c r="D45" s="1"/>
  <c r="C19"/>
  <c r="C18"/>
  <c r="C40"/>
  <c r="F41"/>
  <c r="F44"/>
  <c r="F6"/>
  <c r="F7"/>
  <c r="F9"/>
  <c r="F10"/>
  <c r="F11"/>
  <c r="F12"/>
  <c r="F13"/>
  <c r="F14"/>
  <c r="F15"/>
  <c r="C4"/>
  <c r="E18" l="1"/>
  <c r="E19"/>
  <c r="E4"/>
  <c r="E40"/>
  <c r="F5"/>
  <c r="F4"/>
  <c r="F18"/>
  <c r="F21" l="1"/>
  <c r="F23"/>
  <c r="F27"/>
  <c r="F30"/>
  <c r="F31"/>
  <c r="F33"/>
  <c r="F34"/>
  <c r="F36"/>
  <c r="F37"/>
  <c r="F38"/>
  <c r="F40" l="1"/>
  <c r="C39" l="1"/>
  <c r="C45" s="1"/>
  <c r="F19"/>
  <c r="E39" l="1"/>
  <c r="F39"/>
  <c r="E45"/>
  <c r="F45" l="1"/>
</calcChain>
</file>

<file path=xl/sharedStrings.xml><?xml version="1.0" encoding="utf-8"?>
<sst xmlns="http://schemas.openxmlformats.org/spreadsheetml/2006/main" count="55" uniqueCount="55">
  <si>
    <t>Налог на доходы физических лиц</t>
  </si>
  <si>
    <t>Налог на имущество физических лиц</t>
  </si>
  <si>
    <t>Административные платежи и сборы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</si>
  <si>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</si>
  <si>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</si>
  <si>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</si>
  <si>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</si>
  <si>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</si>
  <si>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</si>
  <si>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</si>
  <si>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</si>
  <si>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</si>
  <si>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</si>
  <si>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</si>
  <si>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</si>
  <si>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 xml:space="preserve">Прочие доходы от оказания платных услуг (работ) получателями средств бюджетов городских округов </t>
  </si>
  <si>
    <t>Земельный налог, в т.ч.:</t>
  </si>
  <si>
    <t>Государственная пошлина, в т.ч.:</t>
  </si>
  <si>
    <t>Штрафные санкции, возмещение ущерба, в т.ч.:</t>
  </si>
  <si>
    <t>администрации города Ставрополя</t>
  </si>
  <si>
    <t>Задолженность и перерасчеты по отмененным налогам, сборам и иным обязательным пллатежам</t>
  </si>
  <si>
    <t>Прочие поступления от использования  имущества, находящегося в собственности городских округов,          в т.ч.:</t>
  </si>
  <si>
    <t>Неналоговые доходы за исключением доходов от оказания платных услуг (работ)</t>
  </si>
  <si>
    <t>Налог, взимаемый в связи с применением патентной системы</t>
  </si>
  <si>
    <t>Плата за негативное воздействие на окружающую среду</t>
  </si>
  <si>
    <t>12</t>
  </si>
  <si>
    <t>в том числе: МУП "Водоканал"</t>
  </si>
  <si>
    <t>плата по договорам и экспл. рекламной конструкции</t>
  </si>
  <si>
    <t>плата за найм жил. помещений</t>
  </si>
  <si>
    <t>по делам, рассматр. в судах общ. юрисдикции</t>
  </si>
  <si>
    <t>за выдачу разрешения на уст.рекламной конструкции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</si>
  <si>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</si>
  <si>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(тыс.руб.)</t>
  </si>
  <si>
    <t>Акцизы по подакцизным товарам (продукции)</t>
  </si>
  <si>
    <t xml:space="preserve">Доходы от предоставления на платной основе парковок (парковочных мест) 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</si>
  <si>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</si>
  <si>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</si>
  <si>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</si>
  <si>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</si>
  <si>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</si>
  <si>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 xml:space="preserve">денежные взыскания по админ. правонарушениям по ст. 20.25 КоАП (УВД по г. Ставрополю) 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</si>
  <si>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</si>
  <si>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</si>
  <si>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</si>
  <si>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</si>
  <si>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</si>
  <si>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плата за право заключения договора на установку и экспл. рекл. конст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</si>
  <si>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</si>
  <si>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</si>
  <si>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Заместитель главы администрации города Ставрополя,</t>
  </si>
  <si>
    <t xml:space="preserve">руководитель комитета финансов и бюджета                </t>
  </si>
  <si>
    <t>В.В. Костюков</t>
  </si>
  <si>
    <t>Поступило за январь - август          2016 год</t>
  </si>
  <si>
    <t>Поступило за   январь - август         2017 года</t>
  </si>
  <si>
    <t>Сравнительный анализ поступления доходов в бюджет города Ставрополя за январь - август 2016-2017 гг.                                                               в сопоставимых условиях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</si>
</sst>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2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/>
    <xf numFmtId="0" fontId="1" fillId="2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2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wrapText="1"/>
    </xf>
    <xf numFmtId="14" fontId="1" fillId="0" borderId="8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49" fontId="1" fillId="0" borderId="9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vertical="center" wrapText="1"/>
    </xf>
    <xf numFmtId="14" fontId="1" fillId="0" borderId="6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/>
    <xf numFmtId="3" fontId="1" fillId="0" borderId="2" xfId="0" applyNumberFormat="1" applyFont="1" applyFill="1" applyBorder="1"/>
    <xf numFmtId="3" fontId="4" fillId="0" borderId="2" xfId="0" applyNumberFormat="1" applyFont="1" applyFill="1" applyBorder="1"/>
    <xf numFmtId="3" fontId="5" fillId="0" borderId="2" xfId="0" applyNumberFormat="1" applyFont="1" applyFill="1" applyBorder="1"/>
    <xf numFmtId="3" fontId="2" fillId="0" borderId="2" xfId="0" applyNumberFormat="1" applyFont="1" applyFill="1" applyBorder="1"/>
    <xf numFmtId="3" fontId="2" fillId="0" borderId="4" xfId="0" applyNumberFormat="1" applyFont="1" applyFill="1" applyBorder="1"/>
    <xf numFmtId="164" fontId="2" fillId="0" borderId="10" xfId="0" applyNumberFormat="1" applyFont="1" applyFill="1" applyBorder="1"/>
    <xf numFmtId="164" fontId="1" fillId="0" borderId="10" xfId="0" applyNumberFormat="1" applyFont="1" applyFill="1" applyBorder="1"/>
    <xf numFmtId="164" fontId="2" fillId="0" borderId="14" xfId="0" applyNumberFormat="1" applyFont="1" applyFill="1" applyBorder="1"/>
    <xf numFmtId="165" fontId="2" fillId="0" borderId="15" xfId="0" applyNumberFormat="1" applyFont="1" applyFill="1" applyBorder="1"/>
    <xf numFmtId="0" fontId="1" fillId="0" borderId="9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64" fontId="5" fillId="0" borderId="10" xfId="0" applyNumberFormat="1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3" fontId="1" fillId="0" borderId="1" xfId="0" applyNumberFormat="1" applyFont="1" applyFill="1" applyBorder="1"/>
    <xf numFmtId="3" fontId="1" fillId="2" borderId="2" xfId="0" applyNumberFormat="1" applyFont="1" applyFill="1" applyBorder="1"/>
    <xf numFmtId="3" fontId="5" fillId="2" borderId="2" xfId="0" applyNumberFormat="1" applyFont="1" applyFill="1" applyBorder="1"/>
    <xf numFmtId="3" fontId="5" fillId="0" borderId="1" xfId="0" applyNumberFormat="1" applyFont="1" applyFill="1" applyBorder="1"/>
    <xf numFmtId="0" fontId="1" fillId="0" borderId="0" xfId="0" applyFont="1" applyFill="1" applyAlignment="1">
      <alignment wrapText="1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9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9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M50"/>
  <sheetViews>
    <sheetView tabSelected="1" topLeftCell="A31" workbookViewId="0">
      <selection activeCell="C6" sqref="C6"/>
    </sheetView>
  </sheetViews>
  <sheetFormatPr defaultColWidth="9.109375" defaultRowHeight="13.2"/>
  <cols>
    <col min="1" max="1" width="6" style="7" customWidth="1"/>
    <col min="2" max="2" width="56.6640625" style="5" customWidth="1"/>
    <col min="3" max="4" width="12.21875" style="8" customWidth="1"/>
    <col min="5" max="5" width="11.88671875" style="8" customWidth="1"/>
    <col min="6" max="6" width="9.5546875" style="8" customWidth="1"/>
    <col min="7" max="16384" width="9.109375" style="8"/>
  </cols>
  <sheetData>
    <row r="1" spans="1:221" ht="26.4" customHeight="1">
      <c r="A1" s="46" t="s">
        <v>54</v>
      </c>
      <c r="B1" s="47"/>
      <c r="C1" s="47"/>
      <c r="D1" s="47"/>
      <c r="E1" s="47"/>
      <c r="F1" s="47"/>
    </row>
    <row r="2" spans="1:221" ht="13.8" thickBot="1">
      <c r="F2" s="8" t="s">
        <v>32</v>
      </c>
    </row>
    <row r="3" spans="1:221" ht="58.8" customHeight="1">
      <c r="A3" s="37" t="s">
        <v>42</v>
      </c>
      <c r="B3" s="36" t="s">
        <v>43</v>
      </c>
      <c r="C3" s="21" t="s">
        <v>52</v>
      </c>
      <c r="D3" s="13" t="s">
        <v>53</v>
      </c>
      <c r="E3" s="14" t="s">
        <v>12</v>
      </c>
      <c r="F3" s="22" t="s">
        <v>41</v>
      </c>
    </row>
    <row r="4" spans="1:221" s="3" customFormat="1">
      <c r="A4" s="17"/>
      <c r="B4" s="11" t="s">
        <v>7</v>
      </c>
      <c r="C4" s="23">
        <f t="shared" ref="C4:D4" si="0">C5+C6+C7+C8+C9+C10+C11+C14+C17</f>
        <v>1483496.2044358728</v>
      </c>
      <c r="D4" s="23">
        <f t="shared" si="0"/>
        <v>1627246</v>
      </c>
      <c r="E4" s="23">
        <f>D4-C4</f>
        <v>143749.79556412715</v>
      </c>
      <c r="F4" s="32">
        <f>D4/C4*100</f>
        <v>109.68993349186161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  <c r="FK4" s="9"/>
      <c r="FL4" s="9"/>
      <c r="FM4" s="9"/>
      <c r="FN4" s="9"/>
      <c r="FO4" s="9"/>
      <c r="FP4" s="9"/>
      <c r="FQ4" s="9"/>
      <c r="FR4" s="9"/>
      <c r="FS4" s="9"/>
      <c r="FT4" s="9"/>
      <c r="FU4" s="9"/>
      <c r="FV4" s="9"/>
      <c r="FW4" s="9"/>
      <c r="FX4" s="9"/>
      <c r="FY4" s="9"/>
      <c r="FZ4" s="9"/>
      <c r="GA4" s="9"/>
      <c r="GB4" s="9"/>
      <c r="GC4" s="9"/>
      <c r="GD4" s="9"/>
      <c r="GE4" s="9"/>
      <c r="GF4" s="9"/>
      <c r="GG4" s="9"/>
      <c r="GH4" s="9"/>
      <c r="GI4" s="9"/>
      <c r="GJ4" s="9"/>
      <c r="GK4" s="9"/>
      <c r="GL4" s="9"/>
      <c r="GM4" s="9"/>
      <c r="GN4" s="9"/>
      <c r="GO4" s="9"/>
      <c r="GP4" s="9"/>
      <c r="GQ4" s="9"/>
      <c r="GR4" s="9"/>
      <c r="GS4" s="9"/>
      <c r="GT4" s="9"/>
      <c r="GU4" s="9"/>
      <c r="GV4" s="9"/>
      <c r="GW4" s="9"/>
      <c r="GX4" s="9"/>
      <c r="GY4" s="9"/>
      <c r="GZ4" s="9"/>
      <c r="HA4" s="9"/>
      <c r="HB4" s="9"/>
      <c r="HC4" s="9"/>
      <c r="HD4" s="9"/>
      <c r="HE4" s="9"/>
      <c r="HF4" s="9"/>
      <c r="HG4" s="9"/>
      <c r="HH4" s="9"/>
      <c r="HI4" s="9"/>
      <c r="HJ4" s="9"/>
      <c r="HK4" s="9"/>
      <c r="HL4" s="9"/>
      <c r="HM4" s="9"/>
    </row>
    <row r="5" spans="1:221">
      <c r="A5" s="15">
        <v>1</v>
      </c>
      <c r="B5" s="1" t="s">
        <v>0</v>
      </c>
      <c r="C5" s="39">
        <f>858054/20.74*20.02</f>
        <v>828266.20443587273</v>
      </c>
      <c r="D5" s="38">
        <v>880581</v>
      </c>
      <c r="E5" s="24">
        <f t="shared" ref="E5:E45" si="1">D5-C5</f>
        <v>52314.795564127271</v>
      </c>
      <c r="F5" s="30">
        <f>D5/C5*100</f>
        <v>106.3161813537664</v>
      </c>
    </row>
    <row r="6" spans="1:221">
      <c r="A6" s="15">
        <v>2</v>
      </c>
      <c r="B6" s="1" t="s">
        <v>33</v>
      </c>
      <c r="C6" s="39">
        <v>14821</v>
      </c>
      <c r="D6" s="38">
        <v>11762</v>
      </c>
      <c r="E6" s="24">
        <f t="shared" si="1"/>
        <v>-3059</v>
      </c>
      <c r="F6" s="30">
        <f t="shared" ref="F6:F15" si="2">D6/C6*100</f>
        <v>79.360367046757972</v>
      </c>
    </row>
    <row r="7" spans="1:221" ht="18.600000000000001" customHeight="1">
      <c r="A7" s="33">
        <v>3</v>
      </c>
      <c r="B7" s="1" t="s">
        <v>5</v>
      </c>
      <c r="C7" s="39">
        <v>300287</v>
      </c>
      <c r="D7" s="38">
        <v>290437</v>
      </c>
      <c r="E7" s="24">
        <f t="shared" si="1"/>
        <v>-9850</v>
      </c>
      <c r="F7" s="30">
        <f t="shared" si="2"/>
        <v>96.71980472015106</v>
      </c>
    </row>
    <row r="8" spans="1:221">
      <c r="A8" s="33">
        <v>4</v>
      </c>
      <c r="B8" s="1" t="s">
        <v>6</v>
      </c>
      <c r="C8" s="39">
        <v>1084</v>
      </c>
      <c r="D8" s="38">
        <v>2170</v>
      </c>
      <c r="E8" s="24">
        <f t="shared" si="1"/>
        <v>1086</v>
      </c>
      <c r="F8" s="30">
        <f t="shared" si="2"/>
        <v>200.18450184501845</v>
      </c>
    </row>
    <row r="9" spans="1:221" ht="12.75" customHeight="1">
      <c r="A9" s="33">
        <v>5</v>
      </c>
      <c r="B9" s="1" t="s">
        <v>23</v>
      </c>
      <c r="C9" s="39">
        <v>11792</v>
      </c>
      <c r="D9" s="38">
        <v>15194</v>
      </c>
      <c r="E9" s="24">
        <f t="shared" si="1"/>
        <v>3402</v>
      </c>
      <c r="F9" s="30">
        <f t="shared" si="2"/>
        <v>128.85006784260514</v>
      </c>
    </row>
    <row r="10" spans="1:221">
      <c r="A10" s="33">
        <v>6</v>
      </c>
      <c r="B10" s="1" t="s">
        <v>1</v>
      </c>
      <c r="C10" s="39">
        <v>23573</v>
      </c>
      <c r="D10" s="38">
        <v>36447</v>
      </c>
      <c r="E10" s="24">
        <f t="shared" si="1"/>
        <v>12874</v>
      </c>
      <c r="F10" s="30">
        <f t="shared" si="2"/>
        <v>154.61332880838248</v>
      </c>
    </row>
    <row r="11" spans="1:221">
      <c r="A11" s="52">
        <v>7</v>
      </c>
      <c r="B11" s="1" t="s">
        <v>16</v>
      </c>
      <c r="C11" s="39">
        <v>242730</v>
      </c>
      <c r="D11" s="38">
        <v>338017</v>
      </c>
      <c r="E11" s="24">
        <f t="shared" si="1"/>
        <v>95287</v>
      </c>
      <c r="F11" s="30">
        <f t="shared" si="2"/>
        <v>139.25637539653113</v>
      </c>
    </row>
    <row r="12" spans="1:221" s="10" customFormat="1">
      <c r="A12" s="55"/>
      <c r="B12" s="19" t="s">
        <v>37</v>
      </c>
      <c r="C12" s="40">
        <v>229862</v>
      </c>
      <c r="D12" s="41">
        <v>308646</v>
      </c>
      <c r="E12" s="25">
        <f t="shared" si="1"/>
        <v>78784</v>
      </c>
      <c r="F12" s="35">
        <f t="shared" si="2"/>
        <v>134.27447773011633</v>
      </c>
    </row>
    <row r="13" spans="1:221" s="10" customFormat="1">
      <c r="A13" s="56"/>
      <c r="B13" s="19" t="s">
        <v>36</v>
      </c>
      <c r="C13" s="40">
        <v>12868</v>
      </c>
      <c r="D13" s="41">
        <v>29371</v>
      </c>
      <c r="E13" s="25">
        <f t="shared" si="1"/>
        <v>16503</v>
      </c>
      <c r="F13" s="35">
        <f t="shared" si="2"/>
        <v>228.24836804476217</v>
      </c>
    </row>
    <row r="14" spans="1:221">
      <c r="A14" s="52">
        <v>8</v>
      </c>
      <c r="B14" s="1" t="s">
        <v>17</v>
      </c>
      <c r="C14" s="39">
        <v>60917</v>
      </c>
      <c r="D14" s="38">
        <v>52585</v>
      </c>
      <c r="E14" s="24">
        <f t="shared" si="1"/>
        <v>-8332</v>
      </c>
      <c r="F14" s="30">
        <f t="shared" si="2"/>
        <v>86.32237306499006</v>
      </c>
    </row>
    <row r="15" spans="1:221">
      <c r="A15" s="53"/>
      <c r="B15" s="19" t="s">
        <v>29</v>
      </c>
      <c r="C15" s="40">
        <v>60912</v>
      </c>
      <c r="D15" s="41">
        <v>52495</v>
      </c>
      <c r="E15" s="26">
        <f t="shared" si="1"/>
        <v>-8417</v>
      </c>
      <c r="F15" s="35">
        <f t="shared" si="2"/>
        <v>86.181704754399789</v>
      </c>
    </row>
    <row r="16" spans="1:221">
      <c r="A16" s="54"/>
      <c r="B16" s="19" t="s">
        <v>30</v>
      </c>
      <c r="C16" s="39">
        <v>5</v>
      </c>
      <c r="D16" s="41">
        <v>90</v>
      </c>
      <c r="E16" s="26">
        <f t="shared" si="1"/>
        <v>85</v>
      </c>
      <c r="F16" s="35">
        <v>0</v>
      </c>
    </row>
    <row r="17" spans="1:221" ht="26.4">
      <c r="A17" s="33">
        <v>9</v>
      </c>
      <c r="B17" s="1" t="s">
        <v>20</v>
      </c>
      <c r="C17" s="39">
        <v>26</v>
      </c>
      <c r="D17" s="38">
        <v>53</v>
      </c>
      <c r="E17" s="24">
        <f t="shared" si="1"/>
        <v>27</v>
      </c>
      <c r="F17" s="30">
        <f>D17/C17*100</f>
        <v>203.84615384615384</v>
      </c>
    </row>
    <row r="18" spans="1:221" s="3" customFormat="1">
      <c r="A18" s="18"/>
      <c r="B18" s="6" t="s">
        <v>8</v>
      </c>
      <c r="C18" s="27">
        <f>C20+C21+C22+C23+C24+C25+C27+C31+C32+C33+C34+C35+C36+C38</f>
        <v>412382</v>
      </c>
      <c r="D18" s="27">
        <f>D20+D21+D22+D23+D24+D25+D27+D31+D32+D33+D34+D35+D36+D38</f>
        <v>418031</v>
      </c>
      <c r="E18" s="27">
        <f t="shared" si="1"/>
        <v>5649</v>
      </c>
      <c r="F18" s="29">
        <f>D18/C18*100</f>
        <v>101.36984640454725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</row>
    <row r="19" spans="1:221" s="3" customFormat="1" ht="24.75" customHeight="1">
      <c r="A19" s="18"/>
      <c r="B19" s="6" t="s">
        <v>22</v>
      </c>
      <c r="C19" s="27">
        <f>C20+C21+C22+C23+C24+C25+C27+C31+C33+C34+C35+C36+C38</f>
        <v>408632</v>
      </c>
      <c r="D19" s="27">
        <f>D20+D21+D22+D23+D24+D25+D27+D31+D33+D34+D35+D36+D38</f>
        <v>407999</v>
      </c>
      <c r="E19" s="27">
        <f t="shared" si="1"/>
        <v>-633</v>
      </c>
      <c r="F19" s="29">
        <f>D19/C19*100</f>
        <v>99.845092895319027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  <c r="DB19" s="9"/>
      <c r="DC19" s="9"/>
      <c r="DD19" s="9"/>
      <c r="DE19" s="9"/>
      <c r="DF19" s="9"/>
      <c r="DG19" s="9"/>
      <c r="DH19" s="9"/>
      <c r="DI19" s="9"/>
      <c r="DJ19" s="9"/>
      <c r="DK19" s="9"/>
      <c r="DL19" s="9"/>
      <c r="DM19" s="9"/>
      <c r="DN19" s="9"/>
      <c r="DO19" s="9"/>
      <c r="DP19" s="9"/>
      <c r="DQ19" s="9"/>
      <c r="DR19" s="9"/>
      <c r="DS19" s="9"/>
      <c r="DT19" s="9"/>
      <c r="DU19" s="9"/>
      <c r="DV19" s="9"/>
      <c r="DW19" s="9"/>
      <c r="DX19" s="9"/>
      <c r="DY19" s="9"/>
      <c r="DZ19" s="9"/>
      <c r="EA19" s="9"/>
      <c r="EB19" s="9"/>
      <c r="EC19" s="9"/>
      <c r="ED19" s="9"/>
      <c r="EE19" s="9"/>
      <c r="EF19" s="9"/>
      <c r="EG19" s="9"/>
      <c r="EH19" s="9"/>
      <c r="EI19" s="9"/>
      <c r="EJ19" s="9"/>
      <c r="EK19" s="9"/>
      <c r="EL19" s="9"/>
      <c r="EM19" s="9"/>
      <c r="EN19" s="9"/>
      <c r="EO19" s="9"/>
      <c r="EP19" s="9"/>
      <c r="EQ19" s="9"/>
      <c r="ER19" s="9"/>
      <c r="ES19" s="9"/>
      <c r="ET19" s="9"/>
      <c r="EU19" s="9"/>
      <c r="EV19" s="9"/>
      <c r="EW19" s="9"/>
      <c r="EX19" s="9"/>
      <c r="EY19" s="9"/>
      <c r="EZ19" s="9"/>
      <c r="FA19" s="9"/>
      <c r="FB19" s="9"/>
      <c r="FC19" s="9"/>
      <c r="FD19" s="9"/>
      <c r="FE19" s="9"/>
      <c r="FF19" s="9"/>
      <c r="FG19" s="9"/>
      <c r="FH19" s="9"/>
      <c r="FI19" s="9"/>
      <c r="FJ19" s="9"/>
      <c r="FK19" s="9"/>
      <c r="FL19" s="9"/>
      <c r="FM19" s="9"/>
      <c r="FN19" s="9"/>
      <c r="FO19" s="9"/>
      <c r="FP19" s="9"/>
      <c r="FQ19" s="9"/>
      <c r="FR19" s="9"/>
      <c r="FS19" s="9"/>
      <c r="FT19" s="9"/>
      <c r="FU19" s="9"/>
      <c r="FV19" s="9"/>
      <c r="FW19" s="9"/>
      <c r="FX19" s="9"/>
      <c r="FY19" s="9"/>
      <c r="FZ19" s="9"/>
      <c r="GA19" s="9"/>
      <c r="GB19" s="9"/>
      <c r="GC19" s="9"/>
      <c r="GD19" s="9"/>
      <c r="GE19" s="9"/>
      <c r="GF19" s="9"/>
      <c r="GG19" s="9"/>
      <c r="GH19" s="9"/>
      <c r="GI19" s="9"/>
      <c r="GJ19" s="9"/>
      <c r="GK19" s="9"/>
      <c r="GL19" s="9"/>
      <c r="GM19" s="9"/>
      <c r="GN19" s="9"/>
      <c r="GO19" s="9"/>
      <c r="GP19" s="9"/>
      <c r="GQ19" s="9"/>
      <c r="GR19" s="9"/>
      <c r="GS19" s="9"/>
      <c r="GT19" s="9"/>
      <c r="GU19" s="9"/>
      <c r="GV19" s="9"/>
      <c r="GW19" s="9"/>
      <c r="GX19" s="9"/>
      <c r="GY19" s="9"/>
      <c r="GZ19" s="9"/>
      <c r="HA19" s="9"/>
      <c r="HB19" s="9"/>
      <c r="HC19" s="9"/>
      <c r="HD19" s="9"/>
      <c r="HE19" s="9"/>
      <c r="HF19" s="9"/>
      <c r="HG19" s="9"/>
      <c r="HH19" s="9"/>
      <c r="HI19" s="9"/>
      <c r="HJ19" s="9"/>
      <c r="HK19" s="9"/>
      <c r="HL19" s="9"/>
      <c r="HM19" s="9"/>
    </row>
    <row r="20" spans="1:221" ht="39" customHeight="1">
      <c r="A20" s="33">
        <v>10</v>
      </c>
      <c r="B20" s="1" t="s">
        <v>10</v>
      </c>
      <c r="C20" s="39">
        <v>2469</v>
      </c>
      <c r="D20" s="24">
        <v>2849</v>
      </c>
      <c r="E20" s="24">
        <f t="shared" si="1"/>
        <v>380</v>
      </c>
      <c r="F20" s="30">
        <f>D20/C20*100</f>
        <v>115.39084649655732</v>
      </c>
    </row>
    <row r="21" spans="1:221" ht="66" customHeight="1">
      <c r="A21" s="33">
        <v>11</v>
      </c>
      <c r="B21" s="1" t="s">
        <v>38</v>
      </c>
      <c r="C21" s="39">
        <v>194988</v>
      </c>
      <c r="D21" s="24">
        <v>230682</v>
      </c>
      <c r="E21" s="24">
        <f t="shared" si="1"/>
        <v>35694</v>
      </c>
      <c r="F21" s="30">
        <f t="shared" ref="F21:F38" si="3">D21/C21*100</f>
        <v>118.30574189180874</v>
      </c>
    </row>
    <row r="22" spans="1:221" ht="68.400000000000006" customHeight="1">
      <c r="A22" s="16" t="s">
        <v>25</v>
      </c>
      <c r="B22" s="2" t="s">
        <v>48</v>
      </c>
      <c r="C22" s="39">
        <v>8159</v>
      </c>
      <c r="D22" s="24">
        <v>25118</v>
      </c>
      <c r="E22" s="24">
        <f t="shared" si="1"/>
        <v>16959</v>
      </c>
      <c r="F22" s="30">
        <f t="shared" si="3"/>
        <v>307.85635494545903</v>
      </c>
    </row>
    <row r="23" spans="1:221" ht="51.6" customHeight="1">
      <c r="A23" s="34">
        <v>13</v>
      </c>
      <c r="B23" s="1" t="s">
        <v>39</v>
      </c>
      <c r="C23" s="39">
        <v>36362</v>
      </c>
      <c r="D23" s="24">
        <v>30583</v>
      </c>
      <c r="E23" s="24">
        <f t="shared" si="1"/>
        <v>-5779</v>
      </c>
      <c r="F23" s="30">
        <f t="shared" si="3"/>
        <v>84.107034816566753</v>
      </c>
    </row>
    <row r="24" spans="1:221" ht="26.4">
      <c r="A24" s="33">
        <v>14</v>
      </c>
      <c r="B24" s="1" t="s">
        <v>34</v>
      </c>
      <c r="C24" s="39">
        <v>3459</v>
      </c>
      <c r="D24" s="24">
        <v>7816</v>
      </c>
      <c r="E24" s="24">
        <f t="shared" si="1"/>
        <v>4357</v>
      </c>
      <c r="F24" s="30">
        <f t="shared" si="3"/>
        <v>225.96126047990751</v>
      </c>
    </row>
    <row r="25" spans="1:221" ht="40.799999999999997" customHeight="1">
      <c r="A25" s="52">
        <v>15</v>
      </c>
      <c r="B25" s="1" t="s">
        <v>11</v>
      </c>
      <c r="C25" s="39">
        <v>9895</v>
      </c>
      <c r="D25" s="24">
        <v>8227</v>
      </c>
      <c r="E25" s="24">
        <f t="shared" si="1"/>
        <v>-1668</v>
      </c>
      <c r="F25" s="30">
        <f t="shared" si="3"/>
        <v>83.143001515917121</v>
      </c>
    </row>
    <row r="26" spans="1:221" hidden="1">
      <c r="A26" s="56"/>
      <c r="B26" s="20" t="s">
        <v>26</v>
      </c>
      <c r="C26" s="40">
        <v>4042</v>
      </c>
      <c r="D26" s="26">
        <v>3348.08</v>
      </c>
      <c r="E26" s="26">
        <f t="shared" si="1"/>
        <v>-693.92000000000007</v>
      </c>
      <c r="F26" s="30">
        <f t="shared" si="3"/>
        <v>82.832261256803562</v>
      </c>
    </row>
    <row r="27" spans="1:221" ht="25.5" customHeight="1">
      <c r="A27" s="52">
        <v>16</v>
      </c>
      <c r="B27" s="1" t="s">
        <v>21</v>
      </c>
      <c r="C27" s="39">
        <v>1175</v>
      </c>
      <c r="D27" s="24">
        <v>1861</v>
      </c>
      <c r="E27" s="24">
        <f t="shared" si="1"/>
        <v>686</v>
      </c>
      <c r="F27" s="30">
        <f t="shared" si="3"/>
        <v>158.38297872340425</v>
      </c>
    </row>
    <row r="28" spans="1:221" ht="13.5" customHeight="1">
      <c r="A28" s="53"/>
      <c r="B28" s="19" t="s">
        <v>27</v>
      </c>
      <c r="C28" s="40">
        <v>0</v>
      </c>
      <c r="D28" s="26">
        <v>7</v>
      </c>
      <c r="E28" s="26">
        <f t="shared" si="1"/>
        <v>7</v>
      </c>
      <c r="F28" s="35">
        <v>0</v>
      </c>
    </row>
    <row r="29" spans="1:221" ht="13.5" customHeight="1">
      <c r="A29" s="53"/>
      <c r="B29" s="19" t="s">
        <v>46</v>
      </c>
      <c r="C29" s="40">
        <v>0</v>
      </c>
      <c r="D29" s="26">
        <v>550</v>
      </c>
      <c r="E29" s="26">
        <f t="shared" si="1"/>
        <v>550</v>
      </c>
      <c r="F29" s="35">
        <v>0</v>
      </c>
    </row>
    <row r="30" spans="1:221" ht="12.75" customHeight="1">
      <c r="A30" s="54"/>
      <c r="B30" s="19" t="s">
        <v>28</v>
      </c>
      <c r="C30" s="40">
        <v>1175</v>
      </c>
      <c r="D30" s="26">
        <v>1304</v>
      </c>
      <c r="E30" s="26">
        <f t="shared" si="1"/>
        <v>129</v>
      </c>
      <c r="F30" s="35">
        <f t="shared" si="3"/>
        <v>110.97872340425532</v>
      </c>
    </row>
    <row r="31" spans="1:221" ht="15" customHeight="1">
      <c r="A31" s="33">
        <v>17</v>
      </c>
      <c r="B31" s="1" t="s">
        <v>24</v>
      </c>
      <c r="C31" s="39">
        <v>9147</v>
      </c>
      <c r="D31" s="24">
        <v>5914</v>
      </c>
      <c r="E31" s="24">
        <f t="shared" si="1"/>
        <v>-3233</v>
      </c>
      <c r="F31" s="30">
        <f t="shared" si="3"/>
        <v>64.655078167705256</v>
      </c>
    </row>
    <row r="32" spans="1:221" ht="26.4">
      <c r="A32" s="33">
        <v>18</v>
      </c>
      <c r="B32" s="1" t="s">
        <v>15</v>
      </c>
      <c r="C32" s="39">
        <v>3750</v>
      </c>
      <c r="D32" s="24">
        <v>10032</v>
      </c>
      <c r="E32" s="24">
        <f t="shared" si="1"/>
        <v>6282</v>
      </c>
      <c r="F32" s="30">
        <f t="shared" si="3"/>
        <v>267.52</v>
      </c>
    </row>
    <row r="33" spans="1:221" ht="65.400000000000006" customHeight="1">
      <c r="A33" s="33">
        <v>19</v>
      </c>
      <c r="B33" s="1" t="s">
        <v>35</v>
      </c>
      <c r="C33" s="39">
        <v>18054</v>
      </c>
      <c r="D33" s="24">
        <v>6681</v>
      </c>
      <c r="E33" s="24">
        <f t="shared" si="1"/>
        <v>-11373</v>
      </c>
      <c r="F33" s="30">
        <f t="shared" si="3"/>
        <v>37.005649717514125</v>
      </c>
    </row>
    <row r="34" spans="1:221" ht="26.25" customHeight="1">
      <c r="A34" s="33">
        <v>20</v>
      </c>
      <c r="B34" s="1" t="s">
        <v>44</v>
      </c>
      <c r="C34" s="39">
        <v>50583</v>
      </c>
      <c r="D34" s="24">
        <v>11487</v>
      </c>
      <c r="E34" s="24">
        <f t="shared" si="1"/>
        <v>-39096</v>
      </c>
      <c r="F34" s="30">
        <f t="shared" si="3"/>
        <v>22.709210604353242</v>
      </c>
    </row>
    <row r="35" spans="1:221">
      <c r="A35" s="33">
        <v>21</v>
      </c>
      <c r="B35" s="1" t="s">
        <v>2</v>
      </c>
      <c r="C35" s="39">
        <v>2652</v>
      </c>
      <c r="D35" s="24">
        <v>4864</v>
      </c>
      <c r="E35" s="24">
        <f t="shared" si="1"/>
        <v>2212</v>
      </c>
      <c r="F35" s="30">
        <f t="shared" si="3"/>
        <v>183.40874811463047</v>
      </c>
    </row>
    <row r="36" spans="1:221" ht="15" customHeight="1">
      <c r="A36" s="52">
        <v>22</v>
      </c>
      <c r="B36" s="1" t="s">
        <v>18</v>
      </c>
      <c r="C36" s="39">
        <v>63813</v>
      </c>
      <c r="D36" s="24">
        <v>71334</v>
      </c>
      <c r="E36" s="24">
        <f t="shared" si="1"/>
        <v>7521</v>
      </c>
      <c r="F36" s="30">
        <f t="shared" si="3"/>
        <v>111.78599971792582</v>
      </c>
    </row>
    <row r="37" spans="1:221" ht="24.75" customHeight="1">
      <c r="A37" s="53"/>
      <c r="B37" s="19" t="s">
        <v>40</v>
      </c>
      <c r="C37" s="26">
        <v>2488</v>
      </c>
      <c r="D37" s="26">
        <v>2653</v>
      </c>
      <c r="E37" s="26">
        <f t="shared" si="1"/>
        <v>165</v>
      </c>
      <c r="F37" s="35">
        <f t="shared" si="3"/>
        <v>106.63183279742765</v>
      </c>
    </row>
    <row r="38" spans="1:221" ht="15" customHeight="1">
      <c r="A38" s="33">
        <v>23</v>
      </c>
      <c r="B38" s="1" t="s">
        <v>3</v>
      </c>
      <c r="C38" s="24">
        <v>7876</v>
      </c>
      <c r="D38" s="24">
        <v>583</v>
      </c>
      <c r="E38" s="24">
        <f t="shared" si="1"/>
        <v>-7293</v>
      </c>
      <c r="F38" s="30">
        <f t="shared" si="3"/>
        <v>7.4022346368715093</v>
      </c>
    </row>
    <row r="39" spans="1:221" s="3" customFormat="1">
      <c r="A39" s="57" t="s">
        <v>45</v>
      </c>
      <c r="B39" s="58"/>
      <c r="C39" s="27">
        <f>C4+C18</f>
        <v>1895878.2044358728</v>
      </c>
      <c r="D39" s="27">
        <f>D4+D18</f>
        <v>2045277</v>
      </c>
      <c r="E39" s="27">
        <f t="shared" si="1"/>
        <v>149398.79556412715</v>
      </c>
      <c r="F39" s="29">
        <f>D39/C39*100</f>
        <v>107.88018951927249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</row>
    <row r="40" spans="1:221" s="9" customFormat="1">
      <c r="A40" s="48">
        <v>24</v>
      </c>
      <c r="B40" s="12" t="s">
        <v>4</v>
      </c>
      <c r="C40" s="27">
        <f>C41+C42+C43+C44</f>
        <v>2621773</v>
      </c>
      <c r="D40" s="27">
        <f>D41+D42+D43+D44</f>
        <v>3458076</v>
      </c>
      <c r="E40" s="27">
        <f t="shared" si="1"/>
        <v>836303</v>
      </c>
      <c r="F40" s="29">
        <f>D40/C40*100</f>
        <v>131.89837564121686</v>
      </c>
    </row>
    <row r="41" spans="1:221" ht="24.75" customHeight="1">
      <c r="A41" s="48"/>
      <c r="B41" s="1" t="s">
        <v>14</v>
      </c>
      <c r="C41" s="24">
        <v>2775121</v>
      </c>
      <c r="D41" s="24">
        <v>3463459</v>
      </c>
      <c r="E41" s="24">
        <f t="shared" si="1"/>
        <v>688338</v>
      </c>
      <c r="F41" s="30">
        <f t="shared" ref="F41:F45" si="4">D41/C41*100</f>
        <v>124.80389143392306</v>
      </c>
    </row>
    <row r="42" spans="1:221" ht="15" customHeight="1">
      <c r="A42" s="48"/>
      <c r="B42" s="4" t="s">
        <v>13</v>
      </c>
      <c r="C42" s="24">
        <v>0</v>
      </c>
      <c r="D42" s="24">
        <v>0</v>
      </c>
      <c r="E42" s="24">
        <f t="shared" si="1"/>
        <v>0</v>
      </c>
      <c r="F42" s="30">
        <v>0</v>
      </c>
    </row>
    <row r="43" spans="1:221" ht="38.4" customHeight="1">
      <c r="A43" s="48"/>
      <c r="B43" s="4" t="s">
        <v>31</v>
      </c>
      <c r="C43" s="24">
        <v>32051</v>
      </c>
      <c r="D43" s="24">
        <v>4317</v>
      </c>
      <c r="E43" s="24">
        <f t="shared" si="1"/>
        <v>-27734</v>
      </c>
      <c r="F43" s="30">
        <f t="shared" si="4"/>
        <v>13.469158528595052</v>
      </c>
    </row>
    <row r="44" spans="1:221" ht="26.4">
      <c r="A44" s="49"/>
      <c r="B44" s="1" t="s">
        <v>9</v>
      </c>
      <c r="C44" s="24">
        <v>-185399</v>
      </c>
      <c r="D44" s="24">
        <v>-9700</v>
      </c>
      <c r="E44" s="24">
        <f t="shared" si="1"/>
        <v>175699</v>
      </c>
      <c r="F44" s="30">
        <f t="shared" si="4"/>
        <v>5.2319591799308522</v>
      </c>
    </row>
    <row r="45" spans="1:221" s="9" customFormat="1" ht="13.8" thickBot="1">
      <c r="A45" s="50" t="s">
        <v>47</v>
      </c>
      <c r="B45" s="51"/>
      <c r="C45" s="28">
        <f>C39+C40</f>
        <v>4517651.2044358728</v>
      </c>
      <c r="D45" s="28">
        <f>D39+D40</f>
        <v>5503353</v>
      </c>
      <c r="E45" s="28">
        <f t="shared" si="1"/>
        <v>985701.79556412715</v>
      </c>
      <c r="F45" s="31">
        <f t="shared" si="4"/>
        <v>121.8188999318112</v>
      </c>
    </row>
    <row r="46" spans="1:221" ht="13.2" customHeight="1">
      <c r="A46" s="42"/>
      <c r="B46" s="43"/>
    </row>
    <row r="47" spans="1:221">
      <c r="A47" s="42"/>
      <c r="B47" s="43"/>
      <c r="E47" s="44"/>
      <c r="F47" s="44"/>
    </row>
    <row r="48" spans="1:221">
      <c r="A48" s="42" t="s">
        <v>49</v>
      </c>
      <c r="B48" s="42"/>
    </row>
    <row r="49" spans="1:6">
      <c r="A49" s="42" t="s">
        <v>50</v>
      </c>
      <c r="B49" s="42"/>
    </row>
    <row r="50" spans="1:6">
      <c r="A50" s="42" t="s">
        <v>19</v>
      </c>
      <c r="B50" s="43"/>
      <c r="C50"/>
      <c r="D50"/>
      <c r="E50" s="45" t="s">
        <v>51</v>
      </c>
      <c r="F50" s="45"/>
    </row>
  </sheetData>
  <mergeCells count="16">
    <mergeCell ref="A47:B47"/>
    <mergeCell ref="E47:F47"/>
    <mergeCell ref="E50:F50"/>
    <mergeCell ref="A1:F1"/>
    <mergeCell ref="A46:B46"/>
    <mergeCell ref="A48:B48"/>
    <mergeCell ref="A40:A44"/>
    <mergeCell ref="A45:B45"/>
    <mergeCell ref="A27:A30"/>
    <mergeCell ref="A11:A13"/>
    <mergeCell ref="A14:A16"/>
    <mergeCell ref="A39:B39"/>
    <mergeCell ref="A25:A26"/>
    <mergeCell ref="A36:A37"/>
    <mergeCell ref="A49:B49"/>
    <mergeCell ref="A50:B50"/>
  </mergeCells>
  <pageMargins left="1.08" right="0.19685039370078741" top="0.23622047244094491" bottom="0.23622047244094491" header="0.15748031496062992" footer="0.31496062992125984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январь-февраль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S.Ivannikova</cp:lastModifiedBy>
  <cp:lastPrinted>2017-09-05T14:52:43Z</cp:lastPrinted>
  <dcterms:created xsi:type="dcterms:W3CDTF">2002-11-26T08:28:37Z</dcterms:created>
  <dcterms:modified xsi:type="dcterms:W3CDTF">2017-09-05T14:53:18Z</dcterms:modified>
</cp:coreProperties>
</file>