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" sheetId="7" r:id="rId1"/>
  </sheets>
  <calcPr calcId="125725"/>
</workbook>
</file>

<file path=xl/calcChain.xml><?xml version="1.0" encoding="utf-8"?>
<calcChain xmlns="http://schemas.openxmlformats.org/spreadsheetml/2006/main">
  <c r="G26" i="7"/>
  <c r="G28"/>
  <c r="G29"/>
  <c r="F17" l="1"/>
  <c r="G16"/>
  <c r="G20" l="1"/>
  <c r="G25" l="1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20"/>
  <c r="G35"/>
  <c r="G22"/>
  <c r="G38"/>
  <c r="H44"/>
  <c r="G44"/>
  <c r="H29"/>
  <c r="H24" l="1"/>
  <c r="G24"/>
  <c r="E4"/>
  <c r="H20" l="1"/>
  <c r="G8" l="1"/>
  <c r="G32"/>
  <c r="F5"/>
  <c r="F6"/>
  <c r="F7"/>
  <c r="F8"/>
  <c r="F9"/>
  <c r="F10"/>
  <c r="F11"/>
  <c r="F12"/>
  <c r="F13"/>
  <c r="F14"/>
  <c r="F15"/>
  <c r="F16"/>
  <c r="F41"/>
  <c r="F42"/>
  <c r="F43"/>
  <c r="F44"/>
  <c r="E19" l="1"/>
  <c r="D19"/>
  <c r="C19"/>
  <c r="E18"/>
  <c r="D18"/>
  <c r="C18"/>
  <c r="H5"/>
  <c r="E40"/>
  <c r="D40"/>
  <c r="C40"/>
  <c r="H41"/>
  <c r="G41"/>
  <c r="H6"/>
  <c r="H7"/>
  <c r="H8"/>
  <c r="H9"/>
  <c r="H10"/>
  <c r="H11"/>
  <c r="H12"/>
  <c r="H13"/>
  <c r="H14"/>
  <c r="H15"/>
  <c r="H16"/>
  <c r="G6"/>
  <c r="G7"/>
  <c r="G9"/>
  <c r="G10"/>
  <c r="G11"/>
  <c r="G12"/>
  <c r="G13"/>
  <c r="G14"/>
  <c r="G15"/>
  <c r="D4"/>
  <c r="C4"/>
  <c r="F18" l="1"/>
  <c r="F19"/>
  <c r="F4"/>
  <c r="F40"/>
  <c r="H4"/>
  <c r="G5"/>
  <c r="H18"/>
  <c r="G4"/>
  <c r="G18"/>
  <c r="H22"/>
  <c r="H23"/>
  <c r="H25"/>
  <c r="H27"/>
  <c r="H28"/>
  <c r="H30"/>
  <c r="H31"/>
  <c r="H32"/>
  <c r="H33"/>
  <c r="H34"/>
  <c r="H35"/>
  <c r="H36"/>
  <c r="H37"/>
  <c r="H38"/>
  <c r="H21"/>
  <c r="C39" l="1"/>
  <c r="G21"/>
  <c r="G23"/>
  <c r="G27"/>
  <c r="G30"/>
  <c r="G31"/>
  <c r="G33"/>
  <c r="G34"/>
  <c r="G36"/>
  <c r="G37"/>
  <c r="G40" l="1"/>
  <c r="H40"/>
  <c r="C45"/>
  <c r="H19" l="1"/>
  <c r="D39" l="1"/>
  <c r="D45" s="1"/>
  <c r="G19"/>
  <c r="E39"/>
  <c r="H39" l="1"/>
  <c r="E45"/>
  <c r="F39"/>
  <c r="G39"/>
  <c r="F45" l="1"/>
  <c r="G45"/>
  <c r="H45"/>
</calcChain>
</file>

<file path=xl/sharedStrings.xml><?xml version="1.0" encoding="utf-8"?>
<sst xmlns="http://schemas.openxmlformats.org/spreadsheetml/2006/main" count="57" uniqueCount="57">
  <si>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</si>
  <si>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</si>
  <si>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</si>
  <si>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</si>
  <si>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</si>
  <si>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</si>
  <si>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</si>
  <si>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</si>
  <si>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</si>
  <si>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</si>
  <si>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</si>
  <si>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</si>
  <si>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</si>
  <si>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</si>
  <si>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</si>
  <si>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</si>
  <si>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</si>
  <si>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</si>
  <si>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</si>
  <si>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</si>
  <si>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</si>
  <si>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</si>
  <si>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</si>
  <si>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</si>
  <si>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</si>
  <si>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</si>
  <si>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</si>
  <si>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</si>
  <si>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</si>
  <si>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</si>
  <si>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</si>
  <si>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</si>
  <si>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</si>
  <si>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</si>
  <si>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</si>
  <si>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</si>
  <si>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</si>
  <si>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</si>
  <si>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</si>
  <si>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</si>
  <si>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№ п/п</t>
  </si>
  <si>
    <t>Наменование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</si>
  <si>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</si>
  <si>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</si>
  <si>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 xml:space="preserve">из них:                                                                                                    Безвозмездные поступления от других бюджетов </t>
  </si>
  <si>
    <t>плата за право заключения договора на установку и экспл. рекл. конст</t>
  </si>
  <si>
    <t>Всего доходов</t>
  </si>
  <si>
    <t>План на   2017 год</t>
  </si>
  <si>
    <t>% исполнения плана на    2017 год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</si>
  <si>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</si>
  <si>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В.В. Костюков</t>
  </si>
  <si>
    <t>Заместитель главы администрации города Ставрополя,</t>
  </si>
  <si>
    <t xml:space="preserve">руководитель комитета финансов и бюджета                </t>
  </si>
  <si>
    <t>Исполнение доходной части бюджета города Ставрополя за январь - август 2017 года</t>
  </si>
  <si>
    <t>План на            январь - август        2017 года</t>
  </si>
  <si>
    <t xml:space="preserve">Факт за       январь - август        2017 года </t>
  </si>
  <si>
    <t>% исполнения плана за       январь - август     2017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</si>
</sst>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164" fontId="1" fillId="0" borderId="14" xfId="0" applyNumberFormat="1" applyFont="1" applyFill="1" applyBorder="1"/>
    <xf numFmtId="164" fontId="5" fillId="0" borderId="14" xfId="0" applyNumberFormat="1" applyFont="1" applyFill="1" applyBorder="1"/>
    <xf numFmtId="164" fontId="2" fillId="0" borderId="14" xfId="0" applyNumberFormat="1" applyFont="1" applyFill="1" applyBorder="1"/>
    <xf numFmtId="0" fontId="1" fillId="0" borderId="8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5" xfId="0" applyNumberFormat="1" applyFont="1" applyFill="1" applyBorder="1"/>
    <xf numFmtId="164" fontId="2" fillId="0" borderId="16" xfId="0" applyNumberFormat="1" applyFont="1" applyFill="1" applyBorder="1"/>
    <xf numFmtId="165" fontId="2" fillId="0" borderId="1" xfId="0" applyNumberFormat="1" applyFont="1" applyFill="1" applyBorder="1"/>
    <xf numFmtId="165" fontId="2" fillId="0" borderId="17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4" fontId="5" fillId="0" borderId="10" xfId="0" applyNumberFormat="1" applyFont="1" applyFill="1" applyBorder="1"/>
    <xf numFmtId="14" fontId="1" fillId="0" borderId="18" xfId="0" applyNumberFormat="1" applyFont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64" fontId="1" fillId="0" borderId="14" xfId="0" applyNumberFormat="1" applyFont="1" applyFill="1" applyBorder="1" applyAlignment="1">
      <alignment horizontal="right"/>
    </xf>
    <xf numFmtId="164" fontId="1" fillId="0" borderId="10" xfId="0" applyNumberFormat="1" applyFont="1" applyFill="1" applyBorder="1" applyAlignment="1">
      <alignment horizontal="right"/>
    </xf>
    <xf numFmtId="3" fontId="1" fillId="0" borderId="1" xfId="0" applyNumberFormat="1" applyFont="1" applyFill="1" applyBorder="1"/>
    <xf numFmtId="3" fontId="5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2" fillId="0" borderId="0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O51"/>
  <sheetViews>
    <sheetView tabSelected="1" workbookViewId="0">
      <selection activeCell="F40" sqref="F40"/>
    </sheetView>
  </sheetViews>
  <sheetFormatPr defaultColWidth="9.109375" defaultRowHeight="13.2"/>
  <cols>
    <col min="1" max="1" width="4.33203125" style="7" customWidth="1"/>
    <col min="2" max="2" width="57" style="5" customWidth="1"/>
    <col min="3" max="3" width="10.6640625" style="8" customWidth="1"/>
    <col min="4" max="4" width="10.77734375" style="8" customWidth="1"/>
    <col min="5" max="5" width="10.6640625" style="8" customWidth="1"/>
    <col min="6" max="6" width="10.109375" style="8" customWidth="1"/>
    <col min="7" max="7" width="10.44140625" style="8" customWidth="1"/>
    <col min="8" max="8" width="9.77734375" style="8" customWidth="1"/>
    <col min="9" max="16384" width="9.109375" style="8"/>
  </cols>
  <sheetData>
    <row r="1" spans="1:223">
      <c r="B1" s="52" t="s">
        <v>53</v>
      </c>
      <c r="C1" s="52"/>
      <c r="D1" s="52"/>
      <c r="E1" s="52"/>
      <c r="F1" s="52"/>
      <c r="G1" s="52"/>
      <c r="H1" s="52"/>
    </row>
    <row r="2" spans="1:223" ht="13.8" thickBot="1">
      <c r="H2" s="8" t="s">
        <v>31</v>
      </c>
    </row>
    <row r="3" spans="1:223" ht="83.4" customHeight="1">
      <c r="A3" s="39" t="s">
        <v>40</v>
      </c>
      <c r="B3" s="36" t="s">
        <v>41</v>
      </c>
      <c r="C3" s="24" t="s">
        <v>47</v>
      </c>
      <c r="D3" s="13" t="s">
        <v>54</v>
      </c>
      <c r="E3" s="14" t="s">
        <v>55</v>
      </c>
      <c r="F3" s="41" t="s">
        <v>12</v>
      </c>
      <c r="G3" s="24" t="s">
        <v>56</v>
      </c>
      <c r="H3" s="42" t="s">
        <v>48</v>
      </c>
    </row>
    <row r="4" spans="1:223" s="3" customFormat="1">
      <c r="A4" s="17"/>
      <c r="B4" s="11" t="s">
        <v>7</v>
      </c>
      <c r="C4" s="25">
        <f>C5+C6+C7+C8+C9+C10+C11+C14+C17</f>
        <v>2698970</v>
      </c>
      <c r="D4" s="25">
        <f t="shared" ref="D4" si="0">D5+D6+D7+D8+D9+D10+D11+D14+D17</f>
        <v>1598040</v>
      </c>
      <c r="E4" s="25">
        <f>E5+E6+E7+E8+E9+E10+E11+E14+E17</f>
        <v>1627246</v>
      </c>
      <c r="F4" s="25">
        <f>E4-D4</f>
        <v>29206</v>
      </c>
      <c r="G4" s="34">
        <f>E4/D4*100</f>
        <v>101.82761382693799</v>
      </c>
      <c r="H4" s="35">
        <f>E4/C4*100</f>
        <v>60.291370411675558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  <c r="HN4" s="9"/>
      <c r="HO4" s="9"/>
    </row>
    <row r="5" spans="1:223">
      <c r="A5" s="15">
        <v>1</v>
      </c>
      <c r="B5" s="1" t="s">
        <v>0</v>
      </c>
      <c r="C5" s="26">
        <v>1474081</v>
      </c>
      <c r="D5" s="46">
        <v>861989</v>
      </c>
      <c r="E5" s="46">
        <v>880581</v>
      </c>
      <c r="F5" s="26">
        <f t="shared" ref="F5:F45" si="1">E5-D5</f>
        <v>18592</v>
      </c>
      <c r="G5" s="21">
        <f>E5/D5*100</f>
        <v>102.15687207145334</v>
      </c>
      <c r="H5" s="31">
        <f>E5/C5*100</f>
        <v>59.737626358388717</v>
      </c>
    </row>
    <row r="6" spans="1:223">
      <c r="A6" s="15">
        <v>2</v>
      </c>
      <c r="B6" s="1" t="s">
        <v>32</v>
      </c>
      <c r="C6" s="26">
        <v>19989</v>
      </c>
      <c r="D6" s="46">
        <v>14401</v>
      </c>
      <c r="E6" s="46">
        <v>11762</v>
      </c>
      <c r="F6" s="26">
        <f t="shared" si="1"/>
        <v>-2639</v>
      </c>
      <c r="G6" s="21">
        <f t="shared" ref="G6:G16" si="2">E6/D6*100</f>
        <v>81.674883688632733</v>
      </c>
      <c r="H6" s="31">
        <f t="shared" ref="H6:H16" si="3">E6/C6*100</f>
        <v>58.842363299814892</v>
      </c>
    </row>
    <row r="7" spans="1:223" ht="13.2" customHeight="1">
      <c r="A7" s="37">
        <v>3</v>
      </c>
      <c r="B7" s="1" t="s">
        <v>5</v>
      </c>
      <c r="C7" s="26">
        <v>426000</v>
      </c>
      <c r="D7" s="46">
        <v>300615</v>
      </c>
      <c r="E7" s="46">
        <v>290437</v>
      </c>
      <c r="F7" s="26">
        <f t="shared" si="1"/>
        <v>-10178</v>
      </c>
      <c r="G7" s="21">
        <f t="shared" si="2"/>
        <v>96.61427407148679</v>
      </c>
      <c r="H7" s="31">
        <f t="shared" si="3"/>
        <v>68.177699530516435</v>
      </c>
    </row>
    <row r="8" spans="1:223">
      <c r="A8" s="37">
        <v>4</v>
      </c>
      <c r="B8" s="1" t="s">
        <v>6</v>
      </c>
      <c r="C8" s="26">
        <v>1686</v>
      </c>
      <c r="D8" s="46">
        <v>1570</v>
      </c>
      <c r="E8" s="46">
        <v>2170</v>
      </c>
      <c r="F8" s="26">
        <f t="shared" si="1"/>
        <v>600</v>
      </c>
      <c r="G8" s="21">
        <f t="shared" si="2"/>
        <v>138.21656050955414</v>
      </c>
      <c r="H8" s="31">
        <f t="shared" si="3"/>
        <v>128.70699881376038</v>
      </c>
    </row>
    <row r="9" spans="1:223" ht="12.75" customHeight="1">
      <c r="A9" s="37">
        <v>5</v>
      </c>
      <c r="B9" s="1" t="s">
        <v>22</v>
      </c>
      <c r="C9" s="26">
        <v>22500</v>
      </c>
      <c r="D9" s="46">
        <v>13720</v>
      </c>
      <c r="E9" s="46">
        <v>15194</v>
      </c>
      <c r="F9" s="26">
        <f t="shared" si="1"/>
        <v>1474</v>
      </c>
      <c r="G9" s="21">
        <f t="shared" si="2"/>
        <v>110.74344023323614</v>
      </c>
      <c r="H9" s="31">
        <f t="shared" si="3"/>
        <v>67.528888888888901</v>
      </c>
    </row>
    <row r="10" spans="1:223">
      <c r="A10" s="37">
        <v>6</v>
      </c>
      <c r="B10" s="1" t="s">
        <v>1</v>
      </c>
      <c r="C10" s="26">
        <v>157315</v>
      </c>
      <c r="D10" s="46">
        <v>30305</v>
      </c>
      <c r="E10" s="46">
        <v>36447</v>
      </c>
      <c r="F10" s="26">
        <f t="shared" si="1"/>
        <v>6142</v>
      </c>
      <c r="G10" s="21">
        <f t="shared" si="2"/>
        <v>120.26728262662927</v>
      </c>
      <c r="H10" s="31">
        <f t="shared" si="3"/>
        <v>23.168165782029686</v>
      </c>
    </row>
    <row r="11" spans="1:223">
      <c r="A11" s="57">
        <v>7</v>
      </c>
      <c r="B11" s="1" t="s">
        <v>15</v>
      </c>
      <c r="C11" s="26">
        <v>495639</v>
      </c>
      <c r="D11" s="46">
        <v>312840</v>
      </c>
      <c r="E11" s="46">
        <v>338017</v>
      </c>
      <c r="F11" s="26">
        <f t="shared" si="1"/>
        <v>25177</v>
      </c>
      <c r="G11" s="21">
        <f t="shared" si="2"/>
        <v>108.04788390231428</v>
      </c>
      <c r="H11" s="31">
        <f t="shared" si="3"/>
        <v>68.19822491773246</v>
      </c>
    </row>
    <row r="12" spans="1:223" s="10" customFormat="1">
      <c r="A12" s="60"/>
      <c r="B12" s="19" t="s">
        <v>36</v>
      </c>
      <c r="C12" s="27">
        <v>370839</v>
      </c>
      <c r="D12" s="47">
        <v>284440</v>
      </c>
      <c r="E12" s="47">
        <v>308646</v>
      </c>
      <c r="F12" s="27">
        <f t="shared" si="1"/>
        <v>24206</v>
      </c>
      <c r="G12" s="22">
        <f t="shared" si="2"/>
        <v>108.51005484460694</v>
      </c>
      <c r="H12" s="40">
        <f t="shared" si="3"/>
        <v>83.229110206855268</v>
      </c>
    </row>
    <row r="13" spans="1:223" s="10" customFormat="1">
      <c r="A13" s="61"/>
      <c r="B13" s="19" t="s">
        <v>35</v>
      </c>
      <c r="C13" s="27">
        <v>124800</v>
      </c>
      <c r="D13" s="47">
        <v>28400</v>
      </c>
      <c r="E13" s="47">
        <v>29371</v>
      </c>
      <c r="F13" s="27">
        <f t="shared" si="1"/>
        <v>971</v>
      </c>
      <c r="G13" s="22">
        <f t="shared" si="2"/>
        <v>103.41901408450704</v>
      </c>
      <c r="H13" s="40">
        <f t="shared" si="3"/>
        <v>23.534455128205128</v>
      </c>
    </row>
    <row r="14" spans="1:223">
      <c r="A14" s="57">
        <v>8</v>
      </c>
      <c r="B14" s="1" t="s">
        <v>16</v>
      </c>
      <c r="C14" s="26">
        <v>101760</v>
      </c>
      <c r="D14" s="46">
        <v>62600</v>
      </c>
      <c r="E14" s="46">
        <v>52585</v>
      </c>
      <c r="F14" s="26">
        <f t="shared" si="1"/>
        <v>-10015</v>
      </c>
      <c r="G14" s="21">
        <f t="shared" si="2"/>
        <v>84.001597444089455</v>
      </c>
      <c r="H14" s="31">
        <f t="shared" si="3"/>
        <v>51.675511006289312</v>
      </c>
    </row>
    <row r="15" spans="1:223">
      <c r="A15" s="58"/>
      <c r="B15" s="19" t="s">
        <v>28</v>
      </c>
      <c r="C15" s="27">
        <v>99500</v>
      </c>
      <c r="D15" s="47">
        <v>61100</v>
      </c>
      <c r="E15" s="47">
        <v>52495</v>
      </c>
      <c r="F15" s="27">
        <f t="shared" si="1"/>
        <v>-8605</v>
      </c>
      <c r="G15" s="22">
        <f t="shared" si="2"/>
        <v>85.916530278232401</v>
      </c>
      <c r="H15" s="40">
        <f t="shared" si="3"/>
        <v>52.758793969849251</v>
      </c>
    </row>
    <row r="16" spans="1:223">
      <c r="A16" s="59"/>
      <c r="B16" s="19" t="s">
        <v>29</v>
      </c>
      <c r="C16" s="27">
        <v>2260</v>
      </c>
      <c r="D16" s="47">
        <v>1500</v>
      </c>
      <c r="E16" s="47">
        <v>90</v>
      </c>
      <c r="F16" s="27">
        <f t="shared" si="1"/>
        <v>-1410</v>
      </c>
      <c r="G16" s="22">
        <f t="shared" si="2"/>
        <v>6</v>
      </c>
      <c r="H16" s="40">
        <f t="shared" si="3"/>
        <v>3.9823008849557522</v>
      </c>
    </row>
    <row r="17" spans="1:223" ht="26.4">
      <c r="A17" s="37">
        <v>9</v>
      </c>
      <c r="B17" s="1" t="s">
        <v>19</v>
      </c>
      <c r="C17" s="26">
        <v>0</v>
      </c>
      <c r="D17" s="46">
        <v>0</v>
      </c>
      <c r="E17" s="46">
        <v>53</v>
      </c>
      <c r="F17" s="26">
        <f t="shared" si="1"/>
        <v>53</v>
      </c>
      <c r="G17" s="21">
        <v>0</v>
      </c>
      <c r="H17" s="31">
        <v>0</v>
      </c>
    </row>
    <row r="18" spans="1:223" s="3" customFormat="1">
      <c r="A18" s="18"/>
      <c r="B18" s="6" t="s">
        <v>8</v>
      </c>
      <c r="C18" s="28">
        <f>C20+C21+C22+C23+C24+C25+C27+C31+C32+C33+C34+C35+C36+C38</f>
        <v>909486</v>
      </c>
      <c r="D18" s="28">
        <f>D20+D21+D22+D23+D24+D25+D27+D31+D32+D33+D34+D35+D36+D38</f>
        <v>423990</v>
      </c>
      <c r="E18" s="28">
        <f>E20+E21+E22+E23+E24+E25+E27+E31+E32+E33+E34+E35+E36+E38</f>
        <v>418031</v>
      </c>
      <c r="F18" s="28">
        <f t="shared" si="1"/>
        <v>-5959</v>
      </c>
      <c r="G18" s="23">
        <f>E18/D18*100</f>
        <v>98.594542324111416</v>
      </c>
      <c r="H18" s="30">
        <f t="shared" ref="H18:H45" si="4">E18/C18*100</f>
        <v>45.963434291456934</v>
      </c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</row>
    <row r="19" spans="1:223" s="3" customFormat="1" ht="24.75" customHeight="1">
      <c r="A19" s="18"/>
      <c r="B19" s="6" t="s">
        <v>21</v>
      </c>
      <c r="C19" s="28">
        <f>C20+C21+C22+C23+C24+C25+C27+C31+C33+C34+C35+C36+C38</f>
        <v>897694</v>
      </c>
      <c r="D19" s="28">
        <f>D20+D21+D22+D23+D24+D25+D27+D31+D33+D34+D35+D36+D38</f>
        <v>417914</v>
      </c>
      <c r="E19" s="28">
        <f>E20+E21+E22+E23+E24+E25+E27+E31+E33+E34+E35+E36+E38</f>
        <v>407999</v>
      </c>
      <c r="F19" s="28">
        <f t="shared" si="1"/>
        <v>-9915</v>
      </c>
      <c r="G19" s="23">
        <f>E19/D19*100</f>
        <v>97.627502309087504</v>
      </c>
      <c r="H19" s="30">
        <f t="shared" si="4"/>
        <v>45.449674387931744</v>
      </c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  <c r="HN19" s="9"/>
      <c r="HO19" s="9"/>
    </row>
    <row r="20" spans="1:223" ht="42" customHeight="1">
      <c r="A20" s="37">
        <v>10</v>
      </c>
      <c r="B20" s="1" t="s">
        <v>10</v>
      </c>
      <c r="C20" s="26">
        <v>2605</v>
      </c>
      <c r="D20" s="26">
        <v>2605</v>
      </c>
      <c r="E20" s="26">
        <v>2849</v>
      </c>
      <c r="F20" s="26">
        <f>E20-D20</f>
        <v>244</v>
      </c>
      <c r="G20" s="21">
        <f>E20/D20*100</f>
        <v>109.36660268714012</v>
      </c>
      <c r="H20" s="31">
        <f t="shared" si="4"/>
        <v>109.36660268714012</v>
      </c>
    </row>
    <row r="21" spans="1:223" ht="66" customHeight="1">
      <c r="A21" s="37">
        <v>11</v>
      </c>
      <c r="B21" s="1" t="s">
        <v>37</v>
      </c>
      <c r="C21" s="26">
        <v>424424</v>
      </c>
      <c r="D21" s="26">
        <v>224112</v>
      </c>
      <c r="E21" s="26">
        <v>230682</v>
      </c>
      <c r="F21" s="26">
        <f t="shared" ref="F21:F38" si="5">E21-D21</f>
        <v>6570</v>
      </c>
      <c r="G21" s="21">
        <f t="shared" ref="G21:G38" si="6">E21/D21*100</f>
        <v>102.93156992932104</v>
      </c>
      <c r="H21" s="31">
        <f>E21/C21*100</f>
        <v>54.351780295176525</v>
      </c>
    </row>
    <row r="22" spans="1:223" ht="63.6" customHeight="1">
      <c r="A22" s="16" t="s">
        <v>24</v>
      </c>
      <c r="B22" s="2" t="s">
        <v>49</v>
      </c>
      <c r="C22" s="26">
        <v>36280</v>
      </c>
      <c r="D22" s="26">
        <v>24640</v>
      </c>
      <c r="E22" s="26">
        <v>25118</v>
      </c>
      <c r="F22" s="26">
        <f t="shared" si="5"/>
        <v>478</v>
      </c>
      <c r="G22" s="21">
        <f t="shared" si="6"/>
        <v>101.93993506493506</v>
      </c>
      <c r="H22" s="31">
        <f t="shared" ref="H22:H38" si="7">E22/C22*100</f>
        <v>69.233737596471883</v>
      </c>
    </row>
    <row r="23" spans="1:223" ht="52.2" customHeight="1">
      <c r="A23" s="38">
        <v>13</v>
      </c>
      <c r="B23" s="1" t="s">
        <v>38</v>
      </c>
      <c r="C23" s="26">
        <v>49314</v>
      </c>
      <c r="D23" s="26">
        <v>33595</v>
      </c>
      <c r="E23" s="26">
        <v>30583</v>
      </c>
      <c r="F23" s="26">
        <f t="shared" si="5"/>
        <v>-3012</v>
      </c>
      <c r="G23" s="21">
        <f t="shared" si="6"/>
        <v>91.034380116088712</v>
      </c>
      <c r="H23" s="31">
        <f t="shared" si="7"/>
        <v>62.016871476659773</v>
      </c>
    </row>
    <row r="24" spans="1:223" ht="26.4">
      <c r="A24" s="37">
        <v>14</v>
      </c>
      <c r="B24" s="1" t="s">
        <v>33</v>
      </c>
      <c r="C24" s="26">
        <v>11576</v>
      </c>
      <c r="D24" s="26">
        <v>7836</v>
      </c>
      <c r="E24" s="26">
        <v>7816</v>
      </c>
      <c r="F24" s="26">
        <f t="shared" si="5"/>
        <v>-20</v>
      </c>
      <c r="G24" s="21">
        <f t="shared" si="6"/>
        <v>99.744767738642153</v>
      </c>
      <c r="H24" s="31">
        <f t="shared" si="7"/>
        <v>67.51900483759502</v>
      </c>
    </row>
    <row r="25" spans="1:223" ht="40.200000000000003" customHeight="1">
      <c r="A25" s="57">
        <v>15</v>
      </c>
      <c r="B25" s="1" t="s">
        <v>11</v>
      </c>
      <c r="C25" s="26">
        <v>9092</v>
      </c>
      <c r="D25" s="26">
        <v>5900</v>
      </c>
      <c r="E25" s="26">
        <v>8227</v>
      </c>
      <c r="F25" s="26">
        <f t="shared" si="5"/>
        <v>2327</v>
      </c>
      <c r="G25" s="21">
        <f t="shared" si="6"/>
        <v>139.4406779661017</v>
      </c>
      <c r="H25" s="31">
        <f t="shared" si="7"/>
        <v>90.486141663000438</v>
      </c>
    </row>
    <row r="26" spans="1:223" hidden="1">
      <c r="A26" s="61"/>
      <c r="B26" s="20" t="s">
        <v>25</v>
      </c>
      <c r="C26" s="27">
        <v>0</v>
      </c>
      <c r="D26" s="27">
        <v>1350</v>
      </c>
      <c r="E26" s="27">
        <v>3348.08</v>
      </c>
      <c r="F26" s="27">
        <f t="shared" si="5"/>
        <v>1998.08</v>
      </c>
      <c r="G26" s="21">
        <f t="shared" si="6"/>
        <v>248.00592592592591</v>
      </c>
      <c r="H26" s="40">
        <v>0</v>
      </c>
    </row>
    <row r="27" spans="1:223" ht="25.5" customHeight="1">
      <c r="A27" s="57">
        <v>16</v>
      </c>
      <c r="B27" s="1" t="s">
        <v>20</v>
      </c>
      <c r="C27" s="26">
        <v>14115</v>
      </c>
      <c r="D27" s="26">
        <v>7273</v>
      </c>
      <c r="E27" s="26">
        <v>1861</v>
      </c>
      <c r="F27" s="26">
        <f t="shared" si="5"/>
        <v>-5412</v>
      </c>
      <c r="G27" s="21">
        <f t="shared" si="6"/>
        <v>25.587790457857828</v>
      </c>
      <c r="H27" s="31">
        <f t="shared" si="7"/>
        <v>13.18455543747786</v>
      </c>
    </row>
    <row r="28" spans="1:223" ht="13.5" customHeight="1">
      <c r="A28" s="58"/>
      <c r="B28" s="19" t="s">
        <v>26</v>
      </c>
      <c r="C28" s="27">
        <v>9725</v>
      </c>
      <c r="D28" s="27">
        <v>5403</v>
      </c>
      <c r="E28" s="27">
        <v>7</v>
      </c>
      <c r="F28" s="27">
        <f t="shared" si="5"/>
        <v>-5396</v>
      </c>
      <c r="G28" s="21">
        <f t="shared" si="6"/>
        <v>0.12955765315565426</v>
      </c>
      <c r="H28" s="40">
        <f t="shared" si="7"/>
        <v>7.1979434447300775E-2</v>
      </c>
    </row>
    <row r="29" spans="1:223" ht="13.8" customHeight="1">
      <c r="A29" s="58"/>
      <c r="B29" s="19" t="s">
        <v>45</v>
      </c>
      <c r="C29" s="27">
        <v>1018</v>
      </c>
      <c r="D29" s="27">
        <v>1018</v>
      </c>
      <c r="E29" s="27">
        <v>550</v>
      </c>
      <c r="F29" s="27">
        <f t="shared" si="5"/>
        <v>-468</v>
      </c>
      <c r="G29" s="21">
        <f t="shared" si="6"/>
        <v>54.02750491159135</v>
      </c>
      <c r="H29" s="40">
        <f t="shared" si="7"/>
        <v>54.02750491159135</v>
      </c>
    </row>
    <row r="30" spans="1:223" ht="12.75" customHeight="1">
      <c r="A30" s="59"/>
      <c r="B30" s="19" t="s">
        <v>27</v>
      </c>
      <c r="C30" s="27">
        <v>3372</v>
      </c>
      <c r="D30" s="27">
        <v>852</v>
      </c>
      <c r="E30" s="27">
        <v>1304</v>
      </c>
      <c r="F30" s="27">
        <f t="shared" si="5"/>
        <v>452</v>
      </c>
      <c r="G30" s="22">
        <f t="shared" si="6"/>
        <v>153.05164319248829</v>
      </c>
      <c r="H30" s="40">
        <f t="shared" si="7"/>
        <v>38.671411625148281</v>
      </c>
    </row>
    <row r="31" spans="1:223" ht="15" customHeight="1">
      <c r="A31" s="37">
        <v>17</v>
      </c>
      <c r="B31" s="1" t="s">
        <v>23</v>
      </c>
      <c r="C31" s="26">
        <v>13110</v>
      </c>
      <c r="D31" s="26">
        <v>9441</v>
      </c>
      <c r="E31" s="26">
        <v>5914</v>
      </c>
      <c r="F31" s="26">
        <f t="shared" si="5"/>
        <v>-3527</v>
      </c>
      <c r="G31" s="21">
        <f t="shared" si="6"/>
        <v>62.641669314691242</v>
      </c>
      <c r="H31" s="31">
        <f t="shared" si="7"/>
        <v>45.110602593440127</v>
      </c>
    </row>
    <row r="32" spans="1:223" ht="26.4">
      <c r="A32" s="37">
        <v>18</v>
      </c>
      <c r="B32" s="1" t="s">
        <v>14</v>
      </c>
      <c r="C32" s="26">
        <v>11792</v>
      </c>
      <c r="D32" s="26">
        <v>6076</v>
      </c>
      <c r="E32" s="26">
        <v>10032</v>
      </c>
      <c r="F32" s="26">
        <f t="shared" si="5"/>
        <v>3956</v>
      </c>
      <c r="G32" s="21">
        <f t="shared" si="6"/>
        <v>165.10862409479921</v>
      </c>
      <c r="H32" s="31">
        <f t="shared" si="7"/>
        <v>85.074626865671647</v>
      </c>
    </row>
    <row r="33" spans="1:223" ht="65.400000000000006" customHeight="1">
      <c r="A33" s="37">
        <v>19</v>
      </c>
      <c r="B33" s="1" t="s">
        <v>34</v>
      </c>
      <c r="C33" s="26">
        <v>131369</v>
      </c>
      <c r="D33" s="26">
        <v>20151</v>
      </c>
      <c r="E33" s="26">
        <v>6681</v>
      </c>
      <c r="F33" s="26">
        <f t="shared" si="5"/>
        <v>-13470</v>
      </c>
      <c r="G33" s="21">
        <f t="shared" si="6"/>
        <v>33.154682149769243</v>
      </c>
      <c r="H33" s="31">
        <f t="shared" si="7"/>
        <v>5.0856747025553979</v>
      </c>
    </row>
    <row r="34" spans="1:223" ht="26.25" customHeight="1">
      <c r="A34" s="37">
        <v>20</v>
      </c>
      <c r="B34" s="1" t="s">
        <v>42</v>
      </c>
      <c r="C34" s="26">
        <v>103906</v>
      </c>
      <c r="D34" s="26">
        <v>14736</v>
      </c>
      <c r="E34" s="26">
        <v>11487</v>
      </c>
      <c r="F34" s="26">
        <f t="shared" si="5"/>
        <v>-3249</v>
      </c>
      <c r="G34" s="21">
        <f t="shared" si="6"/>
        <v>77.951954397394147</v>
      </c>
      <c r="H34" s="31">
        <f t="shared" si="7"/>
        <v>11.055184493676977</v>
      </c>
    </row>
    <row r="35" spans="1:223">
      <c r="A35" s="37">
        <v>21</v>
      </c>
      <c r="B35" s="1" t="s">
        <v>2</v>
      </c>
      <c r="C35" s="26">
        <v>5800</v>
      </c>
      <c r="D35" s="26">
        <v>4755</v>
      </c>
      <c r="E35" s="26">
        <v>4864</v>
      </c>
      <c r="F35" s="26">
        <f t="shared" si="5"/>
        <v>109</v>
      </c>
      <c r="G35" s="21">
        <f t="shared" si="6"/>
        <v>102.29232386961094</v>
      </c>
      <c r="H35" s="31">
        <f t="shared" si="7"/>
        <v>83.862068965517238</v>
      </c>
    </row>
    <row r="36" spans="1:223" ht="15" customHeight="1">
      <c r="A36" s="57">
        <v>22</v>
      </c>
      <c r="B36" s="1" t="s">
        <v>17</v>
      </c>
      <c r="C36" s="26">
        <v>93690</v>
      </c>
      <c r="D36" s="26">
        <v>61603</v>
      </c>
      <c r="E36" s="26">
        <v>71334</v>
      </c>
      <c r="F36" s="26">
        <f t="shared" si="5"/>
        <v>9731</v>
      </c>
      <c r="G36" s="21">
        <f t="shared" si="6"/>
        <v>115.79630862133337</v>
      </c>
      <c r="H36" s="31">
        <f t="shared" si="7"/>
        <v>76.138328530259372</v>
      </c>
    </row>
    <row r="37" spans="1:223" ht="23.4" customHeight="1">
      <c r="A37" s="58"/>
      <c r="B37" s="19" t="s">
        <v>39</v>
      </c>
      <c r="C37" s="27">
        <v>3500</v>
      </c>
      <c r="D37" s="27">
        <v>2394</v>
      </c>
      <c r="E37" s="27">
        <v>2653</v>
      </c>
      <c r="F37" s="26">
        <f t="shared" si="5"/>
        <v>259</v>
      </c>
      <c r="G37" s="22">
        <f t="shared" si="6"/>
        <v>110.81871345029239</v>
      </c>
      <c r="H37" s="40">
        <f t="shared" si="7"/>
        <v>75.8</v>
      </c>
    </row>
    <row r="38" spans="1:223" ht="15" customHeight="1">
      <c r="A38" s="37">
        <v>23</v>
      </c>
      <c r="B38" s="1" t="s">
        <v>3</v>
      </c>
      <c r="C38" s="26">
        <v>2413</v>
      </c>
      <c r="D38" s="26">
        <v>1267</v>
      </c>
      <c r="E38" s="26">
        <v>583</v>
      </c>
      <c r="F38" s="26">
        <f t="shared" si="5"/>
        <v>-684</v>
      </c>
      <c r="G38" s="21">
        <f t="shared" si="6"/>
        <v>46.014206787687449</v>
      </c>
      <c r="H38" s="31">
        <f t="shared" si="7"/>
        <v>24.160795690012431</v>
      </c>
    </row>
    <row r="39" spans="1:223" s="3" customFormat="1">
      <c r="A39" s="62" t="s">
        <v>43</v>
      </c>
      <c r="B39" s="63"/>
      <c r="C39" s="28">
        <f>C4+C18</f>
        <v>3608456</v>
      </c>
      <c r="D39" s="28">
        <f>D4+D18</f>
        <v>2022030</v>
      </c>
      <c r="E39" s="28">
        <f>E4+E18</f>
        <v>2045277</v>
      </c>
      <c r="F39" s="28">
        <f t="shared" si="1"/>
        <v>23247</v>
      </c>
      <c r="G39" s="23">
        <f>E39/D39*100</f>
        <v>101.1496862064361</v>
      </c>
      <c r="H39" s="30">
        <f t="shared" si="4"/>
        <v>56.680114708340632</v>
      </c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</row>
    <row r="40" spans="1:223" s="9" customFormat="1">
      <c r="A40" s="53">
        <v>24</v>
      </c>
      <c r="B40" s="12" t="s">
        <v>4</v>
      </c>
      <c r="C40" s="28">
        <f>C41+C42+C43+C44</f>
        <v>5612995</v>
      </c>
      <c r="D40" s="28">
        <f>D41+D42+D43+D44</f>
        <v>3453759</v>
      </c>
      <c r="E40" s="28">
        <f>E41+E42+E43+E44</f>
        <v>3458076</v>
      </c>
      <c r="F40" s="28">
        <f t="shared" si="1"/>
        <v>4317</v>
      </c>
      <c r="G40" s="23">
        <f>E40/D40*100</f>
        <v>100.12499424540044</v>
      </c>
      <c r="H40" s="30">
        <f t="shared" si="4"/>
        <v>61.608392667372769</v>
      </c>
    </row>
    <row r="41" spans="1:223" ht="24.75" customHeight="1">
      <c r="A41" s="53"/>
      <c r="B41" s="1" t="s">
        <v>44</v>
      </c>
      <c r="C41" s="26">
        <v>5622695</v>
      </c>
      <c r="D41" s="26">
        <v>3463459</v>
      </c>
      <c r="E41" s="26">
        <v>3463459</v>
      </c>
      <c r="F41" s="26">
        <f t="shared" si="1"/>
        <v>0</v>
      </c>
      <c r="G41" s="21">
        <f t="shared" ref="G41:G45" si="8">E41/D41*100</f>
        <v>100</v>
      </c>
      <c r="H41" s="31">
        <f t="shared" si="4"/>
        <v>61.597845872842115</v>
      </c>
    </row>
    <row r="42" spans="1:223" ht="15" customHeight="1">
      <c r="A42" s="53"/>
      <c r="B42" s="4" t="s">
        <v>13</v>
      </c>
      <c r="C42" s="26">
        <v>0</v>
      </c>
      <c r="D42" s="26">
        <v>0</v>
      </c>
      <c r="E42" s="26">
        <v>0</v>
      </c>
      <c r="F42" s="26">
        <f t="shared" si="1"/>
        <v>0</v>
      </c>
      <c r="G42" s="44">
        <v>0</v>
      </c>
      <c r="H42" s="45">
        <v>0</v>
      </c>
    </row>
    <row r="43" spans="1:223" ht="38.4" customHeight="1">
      <c r="A43" s="53"/>
      <c r="B43" s="4" t="s">
        <v>30</v>
      </c>
      <c r="C43" s="26">
        <v>0</v>
      </c>
      <c r="D43" s="26">
        <v>0</v>
      </c>
      <c r="E43" s="26">
        <v>4317</v>
      </c>
      <c r="F43" s="26">
        <f t="shared" si="1"/>
        <v>4317</v>
      </c>
      <c r="G43" s="44">
        <v>0</v>
      </c>
      <c r="H43" s="45">
        <v>0</v>
      </c>
    </row>
    <row r="44" spans="1:223" ht="24" customHeight="1">
      <c r="A44" s="54"/>
      <c r="B44" s="1" t="s">
        <v>9</v>
      </c>
      <c r="C44" s="26">
        <v>-9700</v>
      </c>
      <c r="D44" s="26">
        <v>-9700</v>
      </c>
      <c r="E44" s="26">
        <v>-9700</v>
      </c>
      <c r="F44" s="26">
        <f t="shared" si="1"/>
        <v>0</v>
      </c>
      <c r="G44" s="21">
        <f t="shared" si="8"/>
        <v>100</v>
      </c>
      <c r="H44" s="31">
        <f t="shared" si="4"/>
        <v>100</v>
      </c>
    </row>
    <row r="45" spans="1:223" s="9" customFormat="1" ht="13.8" thickBot="1">
      <c r="A45" s="55" t="s">
        <v>46</v>
      </c>
      <c r="B45" s="56"/>
      <c r="C45" s="29">
        <f>C39+C40</f>
        <v>9221451</v>
      </c>
      <c r="D45" s="29">
        <f>D39+D40</f>
        <v>5475789</v>
      </c>
      <c r="E45" s="29">
        <f>E39+E40</f>
        <v>5503353</v>
      </c>
      <c r="F45" s="29">
        <f t="shared" si="1"/>
        <v>27564</v>
      </c>
      <c r="G45" s="32">
        <f t="shared" si="8"/>
        <v>100.50337951297976</v>
      </c>
      <c r="H45" s="33">
        <f t="shared" si="4"/>
        <v>59.679902869949643</v>
      </c>
    </row>
    <row r="46" spans="1:223">
      <c r="A46" s="49"/>
      <c r="B46" s="50"/>
    </row>
    <row r="47" spans="1:223" ht="13.2" customHeight="1">
      <c r="A47" s="49" t="s">
        <v>51</v>
      </c>
      <c r="B47" s="49"/>
    </row>
    <row r="48" spans="1:223" ht="13.2" customHeight="1">
      <c r="A48" s="49" t="s">
        <v>52</v>
      </c>
      <c r="B48" s="49"/>
    </row>
    <row r="49" spans="1:8">
      <c r="A49" s="49" t="s">
        <v>18</v>
      </c>
      <c r="B49" s="50"/>
      <c r="C49"/>
      <c r="D49"/>
      <c r="E49"/>
      <c r="F49" s="43"/>
      <c r="G49" s="48" t="s">
        <v>50</v>
      </c>
      <c r="H49" s="48"/>
    </row>
    <row r="50" spans="1:8">
      <c r="A50" s="49"/>
      <c r="B50" s="50"/>
    </row>
    <row r="51" spans="1:8">
      <c r="A51" s="49"/>
      <c r="B51" s="50"/>
      <c r="E51" s="51"/>
      <c r="F51" s="51"/>
    </row>
  </sheetData>
  <mergeCells count="17">
    <mergeCell ref="A46:B46"/>
    <mergeCell ref="A48:B48"/>
    <mergeCell ref="B1:H1"/>
    <mergeCell ref="A40:A44"/>
    <mergeCell ref="A45:B45"/>
    <mergeCell ref="A27:A30"/>
    <mergeCell ref="A11:A13"/>
    <mergeCell ref="A14:A16"/>
    <mergeCell ref="A39:B39"/>
    <mergeCell ref="A25:A26"/>
    <mergeCell ref="A36:A37"/>
    <mergeCell ref="A47:B47"/>
    <mergeCell ref="G49:H49"/>
    <mergeCell ref="A49:B49"/>
    <mergeCell ref="A50:B50"/>
    <mergeCell ref="A51:B51"/>
    <mergeCell ref="E51:F51"/>
  </mergeCells>
  <pageMargins left="0.78740157480314965" right="0.39370078740157483" top="0.39370078740157483" bottom="0.39370078740157483" header="0.15748031496062992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2017-08-07T09:37:52Z</cp:lastPrinted>
  <dcterms:created xsi:type="dcterms:W3CDTF">2002-11-26T08:28:37Z</dcterms:created>
  <dcterms:modified xsi:type="dcterms:W3CDTF">2017-09-05T14:33:06Z</dcterms:modified>
</cp:coreProperties>
</file>